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defaultThemeVersion="124226"/>
  <mc:AlternateContent xmlns:mc="http://schemas.openxmlformats.org/markup-compatibility/2006">
    <mc:Choice Requires="x15">
      <x15ac:absPath xmlns:x15ac="http://schemas.microsoft.com/office/spreadsheetml/2010/11/ac" url="Y:\05 - Statistik\1.Daten\01 BEVOELKERUNG\BEVNAT\Indikatoren\"/>
    </mc:Choice>
  </mc:AlternateContent>
  <xr:revisionPtr revIDLastSave="0" documentId="13_ncr:1_{D0183ACD-2A38-4AB6-93BC-CD63C26D66C0}" xr6:coauthVersionLast="47" xr6:coauthVersionMax="47" xr10:uidLastSave="{00000000-0000-0000-0000-000000000000}"/>
  <workbookProtection lockStructure="1"/>
  <bookViews>
    <workbookView xWindow="28680" yWindow="-120" windowWidth="29040" windowHeight="17520" xr2:uid="{00000000-000D-0000-FFFF-FFFF00000000}"/>
  </bookViews>
  <sheets>
    <sheet name="Heiraten und Heiratshäufigkeit" sheetId="1" r:id="rId1"/>
    <sheet name="Uebersetzungen" sheetId="2" state="hidden"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8" i="1" l="1"/>
  <c r="A27" i="1"/>
  <c r="A22" i="1" l="1"/>
  <c r="A16" i="1"/>
  <c r="A31" i="1"/>
  <c r="A30" i="1"/>
  <c r="A25" i="1"/>
  <c r="A24" i="1"/>
  <c r="A19" i="1"/>
  <c r="A18" i="1"/>
  <c r="A13" i="1"/>
  <c r="A12" i="1"/>
  <c r="A10" i="1"/>
  <c r="A9" i="1"/>
  <c r="A7" i="1"/>
</calcChain>
</file>

<file path=xl/sharedStrings.xml><?xml version="1.0" encoding="utf-8"?>
<sst xmlns="http://schemas.openxmlformats.org/spreadsheetml/2006/main" count="67" uniqueCount="61">
  <si>
    <t>Graubünden</t>
  </si>
  <si>
    <t>Schweiz</t>
  </si>
  <si>
    <t>Tabelle</t>
  </si>
  <si>
    <t>Code</t>
  </si>
  <si>
    <t>DE</t>
  </si>
  <si>
    <t>RM</t>
  </si>
  <si>
    <t>IT</t>
  </si>
  <si>
    <t>Sprache</t>
  </si>
  <si>
    <t>&lt;Fachbereich&gt;</t>
  </si>
  <si>
    <t>Daten &amp; Statistik</t>
  </si>
  <si>
    <t>Datas &amp; Statistica</t>
  </si>
  <si>
    <t>Dati &amp; Statistica</t>
  </si>
  <si>
    <t>T1</t>
  </si>
  <si>
    <t>&lt;Titel&gt;</t>
  </si>
  <si>
    <t>&lt;UTitel&gt;</t>
  </si>
  <si>
    <t>T1-2</t>
  </si>
  <si>
    <t>&lt;Zeilentitel_1&gt;</t>
  </si>
  <si>
    <t>&lt;Zeilentitel_2&gt;</t>
  </si>
  <si>
    <t>&lt;Zeilentitel_3&gt;</t>
  </si>
  <si>
    <t>&lt;Zeilentitel_4&gt;</t>
  </si>
  <si>
    <t>&lt;Zeilentitel_5&gt;</t>
  </si>
  <si>
    <t>&lt;Zeilentitel_6&gt;</t>
  </si>
  <si>
    <t>&lt;Zeilentitel_7&gt;</t>
  </si>
  <si>
    <t>Grischun</t>
  </si>
  <si>
    <t>Grigioni</t>
  </si>
  <si>
    <t>&lt;Legende_1&gt;</t>
  </si>
  <si>
    <t>&lt;Legende_2&gt;</t>
  </si>
  <si>
    <t>&lt;Legende_3&gt;</t>
  </si>
  <si>
    <t>&lt;Legende_4&gt;</t>
  </si>
  <si>
    <t>&lt;Quelle_1&gt;</t>
  </si>
  <si>
    <t>&lt;Aktualisierung&gt;</t>
  </si>
  <si>
    <t>&lt;ZeilenTitel_1.1&gt;</t>
  </si>
  <si>
    <t>Quelle: BFS (BEVNAT, ESPOP, STATPOP)</t>
  </si>
  <si>
    <t>Funtauna: UST (BEVNAT, ESPOP, STATPOP)</t>
  </si>
  <si>
    <t>Fonte: UST (BEVNAT, ESPOP, STATPOP)</t>
  </si>
  <si>
    <t>Svizzera</t>
  </si>
  <si>
    <t>Svizra</t>
  </si>
  <si>
    <t>&lt;ZeilenTitel_1.2&gt;</t>
  </si>
  <si>
    <t>Scheidungen und Scheidungshäufigkeit - Indikatoren seit 1984</t>
  </si>
  <si>
    <t>Divorzis e frequenza da divorzis - indicaturs dapi l'onn 1984</t>
  </si>
  <si>
    <t>Divorzi e frequenza dei divorzi - indicatori dal 1984</t>
  </si>
  <si>
    <t>Rohe Scheidungsziffer (Scheidungen je 1000 Einwohner)</t>
  </si>
  <si>
    <t>Zusammengefasste Scheidungsziffer*</t>
  </si>
  <si>
    <t>Durchschnittliche Ehedauer bei der Scheidung</t>
  </si>
  <si>
    <t>*Durchschnittlichen Prozentanteil der Ehen, die im Laufe der Zeit geschieden werden, wenn das ehedauerspezifische Scheidungsverhalten eines bestimmten Kalenderjahres zukünftig nicht mehr ändern würde.</t>
  </si>
  <si>
    <t>(**) Bruch in der Reihe in 2000 wegen einer Gesetzesänderung und ab 2011 wegen der Verwendung einer neuen Datenquelle.</t>
  </si>
  <si>
    <t>Cifra resumada dal divorzi*</t>
  </si>
  <si>
    <t>Durada media da la lètg tar il divorzi</t>
  </si>
  <si>
    <t>Dumber da divorzi brut (divorzis mintgamai 1000 abitantas ed abitants)</t>
  </si>
  <si>
    <t>Tasso lordo dei divorzi (divorzi per 1000 abitanti)</t>
  </si>
  <si>
    <t>Durata media del matrimonio in caso di divorzio</t>
  </si>
  <si>
    <t>Numero riassuntivo di divorzi *</t>
  </si>
  <si>
    <t>* Percentuale media di matrimoni divorziati nel corso del tempo, se in un determinato anno civile il comportamento di divorzio legato alla durata del matrimonio non dovesse più cambiare.</t>
  </si>
  <si>
    <t>*La part media da las lètgs che vegnan divorziadas en il decurs dal temp, sch'il cumportament da divorzi tenor la lètg d'in tschert onn chalendar na sa midass betg pli en l'avegnir.</t>
  </si>
  <si>
    <t>(**) Ruptura da la retscha l' onn 2000 pervia d' ina midada da la lescha ed a partir da l' onn 2011 pervia da l' utilisaziun d' ina nova funtauna da datas.</t>
  </si>
  <si>
    <t>(**) Interruzione della serie nel 2000 a causa di una modifica legislativa e a partire dal 2011 a causa dell'uso di una nuova fonte di dati.</t>
  </si>
  <si>
    <t>2000 (**)</t>
  </si>
  <si>
    <t>2011 (**)</t>
  </si>
  <si>
    <t>Letztmals aktualisiert am: 25.09.2025</t>
  </si>
  <si>
    <t>Ultima actualisaziun:  25.09.2025</t>
  </si>
  <si>
    <t>Ulimo aggiornamento: 25.09.2025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</si>
</sst>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 ###\ ##0\ ;\-#\ ###\ ##0\ ;\-\ ;@\ "/>
  </numFmts>
  <fonts count="15" x14ac:knownFonts="1">
    <font>
      <sz val="10"/>
      <name val="Arial"/>
    </font>
    <font>
      <sz val="10"/>
      <color indexed="8"/>
      <name val="Arial"/>
      <family val="2"/>
    </font>
    <font>
      <sz val="10"/>
      <name val="Arial"/>
      <family val="2"/>
    </font>
    <font>
      <b/>
      <sz val="12"/>
      <name val="Arial"/>
      <family val="2"/>
    </font>
    <font>
      <sz val="12"/>
      <name val="Arial"/>
      <family val="2"/>
    </font>
    <font>
      <sz val="12"/>
      <name val="Times New Roman"/>
      <family val="1"/>
    </font>
    <font>
      <sz val="8"/>
      <name val="Arial"/>
      <family val="2"/>
    </font>
    <font>
      <sz val="10"/>
      <color theme="1"/>
      <name val="Arial"/>
      <family val="2"/>
    </font>
    <font>
      <b/>
      <sz val="10"/>
      <color theme="1"/>
      <name val="Arial"/>
      <family val="2"/>
    </font>
    <font>
      <sz val="10"/>
      <color rgb="FFFF0000"/>
      <name val="Arial"/>
      <family val="2"/>
    </font>
    <font>
      <b/>
      <sz val="10"/>
      <color theme="0"/>
      <name val="Arial"/>
      <family val="2"/>
    </font>
    <font>
      <sz val="14"/>
      <color rgb="FFFF0000"/>
      <name val="Arial"/>
      <family val="2"/>
    </font>
    <font>
      <b/>
      <sz val="10"/>
      <color rgb="FFFF0000"/>
      <name val="Arial"/>
      <family val="2"/>
    </font>
    <font>
      <sz val="8"/>
      <color rgb="FF000000"/>
      <name val="Segoe UI"/>
      <family val="2"/>
    </font>
    <font>
      <b/>
      <i/>
      <sz val="10"/>
      <color rgb="FF0070C0"/>
      <name val="Arial"/>
      <family val="2"/>
    </font>
  </fonts>
  <fills count="9">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2"/>
        <bgColor indexed="64"/>
      </patternFill>
    </fill>
    <fill>
      <patternFill patternType="solid">
        <fgColor theme="1"/>
        <bgColor indexed="64"/>
      </patternFill>
    </fill>
    <fill>
      <patternFill patternType="solid">
        <fgColor theme="2" tint="-9.9978637043366805E-2"/>
        <bgColor indexed="64"/>
      </patternFill>
    </fill>
    <fill>
      <patternFill patternType="solid">
        <fgColor rgb="FFFFFFFF"/>
        <bgColor indexed="64"/>
      </patternFill>
    </fill>
    <fill>
      <patternFill patternType="solid">
        <fgColor rgb="FFFFFF0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style="thin">
        <color auto="1"/>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3">
    <xf numFmtId="0" fontId="0" fillId="0" borderId="0"/>
    <xf numFmtId="0" fontId="5" fillId="0" borderId="0"/>
    <xf numFmtId="0" fontId="2" fillId="0" borderId="0"/>
  </cellStyleXfs>
  <cellXfs count="44">
    <xf numFmtId="0" fontId="0" fillId="0" borderId="0" xfId="0"/>
    <xf numFmtId="0" fontId="2" fillId="3" borderId="0" xfId="0" applyFont="1" applyFill="1"/>
    <xf numFmtId="0" fontId="3" fillId="3" borderId="0" xfId="0" applyFont="1" applyFill="1"/>
    <xf numFmtId="0" fontId="2" fillId="3" borderId="0" xfId="0" applyFont="1" applyFill="1" applyBorder="1"/>
    <xf numFmtId="0" fontId="4" fillId="3" borderId="0" xfId="0" applyFont="1" applyFill="1" applyBorder="1"/>
    <xf numFmtId="0" fontId="4" fillId="3" borderId="0" xfId="0" applyFont="1" applyFill="1" applyBorder="1" applyAlignment="1">
      <alignment vertical="top" wrapText="1"/>
    </xf>
    <xf numFmtId="165" fontId="6" fillId="2" borderId="0" xfId="0" applyNumberFormat="1" applyFont="1" applyFill="1" applyAlignment="1">
      <alignment horizontal="right"/>
    </xf>
    <xf numFmtId="0" fontId="2" fillId="2" borderId="1" xfId="0" applyFont="1" applyFill="1" applyBorder="1" applyAlignment="1">
      <alignment horizontal="right" vertical="center" wrapText="1"/>
    </xf>
    <xf numFmtId="164" fontId="2" fillId="4" borderId="2" xfId="0" applyNumberFormat="1" applyFont="1" applyFill="1" applyBorder="1" applyAlignment="1">
      <alignment vertical="top" wrapText="1"/>
    </xf>
    <xf numFmtId="164" fontId="2" fillId="4" borderId="3" xfId="0" applyNumberFormat="1" applyFont="1" applyFill="1" applyBorder="1" applyAlignment="1">
      <alignment vertical="top" wrapText="1"/>
    </xf>
    <xf numFmtId="164" fontId="2" fillId="4" borderId="3" xfId="0" applyNumberFormat="1" applyFont="1" applyFill="1" applyBorder="1"/>
    <xf numFmtId="164" fontId="2" fillId="3" borderId="5" xfId="0" applyNumberFormat="1" applyFont="1" applyFill="1" applyBorder="1" applyAlignment="1">
      <alignment vertical="top" wrapText="1"/>
    </xf>
    <xf numFmtId="164" fontId="2" fillId="3" borderId="6" xfId="0" applyNumberFormat="1" applyFont="1" applyFill="1" applyBorder="1" applyAlignment="1">
      <alignment vertical="top" wrapText="1"/>
    </xf>
    <xf numFmtId="164" fontId="2" fillId="3" borderId="6" xfId="0" applyNumberFormat="1" applyFont="1" applyFill="1" applyBorder="1"/>
    <xf numFmtId="164" fontId="2" fillId="4" borderId="8" xfId="0" applyNumberFormat="1" applyFont="1" applyFill="1" applyBorder="1"/>
    <xf numFmtId="164" fontId="2" fillId="3" borderId="9" xfId="0" applyNumberFormat="1" applyFont="1" applyFill="1" applyBorder="1"/>
    <xf numFmtId="0" fontId="10" fillId="5" borderId="0" xfId="0" applyFont="1" applyFill="1" applyBorder="1" applyAlignment="1">
      <alignment horizontal="left" vertical="top" wrapText="1"/>
    </xf>
    <xf numFmtId="0" fontId="7" fillId="6" borderId="0" xfId="0" applyFont="1" applyFill="1" applyBorder="1" applyAlignment="1">
      <alignment horizontal="left" vertical="top" wrapText="1"/>
    </xf>
    <xf numFmtId="0" fontId="7" fillId="0" borderId="0" xfId="0" applyFont="1" applyBorder="1" applyAlignment="1">
      <alignment horizontal="left" vertical="top" wrapText="1"/>
    </xf>
    <xf numFmtId="0" fontId="8" fillId="6" borderId="0" xfId="0" applyFont="1" applyFill="1" applyBorder="1" applyAlignment="1">
      <alignment horizontal="left" vertical="top" wrapText="1"/>
    </xf>
    <xf numFmtId="0" fontId="7" fillId="6" borderId="0" xfId="0" applyFont="1" applyFill="1" applyBorder="1" applyAlignment="1" applyProtection="1">
      <alignment horizontal="left" vertical="top" wrapText="1"/>
      <protection locked="0"/>
    </xf>
    <xf numFmtId="0" fontId="2" fillId="0" borderId="0" xfId="0" applyFont="1" applyBorder="1" applyAlignment="1">
      <alignment horizontal="left" vertical="top" wrapText="1"/>
    </xf>
    <xf numFmtId="0" fontId="7" fillId="0" borderId="0" xfId="0" applyFont="1" applyFill="1" applyBorder="1" applyAlignment="1">
      <alignment horizontal="left" vertical="top" wrapText="1"/>
    </xf>
    <xf numFmtId="0" fontId="9" fillId="0" borderId="0" xfId="0" applyFont="1" applyFill="1" applyBorder="1" applyAlignment="1">
      <alignment horizontal="left" vertical="top" wrapText="1"/>
    </xf>
    <xf numFmtId="0" fontId="9" fillId="0" borderId="0" xfId="0" applyFont="1" applyBorder="1" applyAlignment="1">
      <alignment horizontal="left" vertical="top" wrapText="1"/>
    </xf>
    <xf numFmtId="0" fontId="12" fillId="6" borderId="0" xfId="0" applyFont="1" applyFill="1" applyBorder="1" applyAlignment="1">
      <alignment horizontal="left" vertical="top" wrapText="1"/>
    </xf>
    <xf numFmtId="0" fontId="9" fillId="6" borderId="0" xfId="0" applyFont="1" applyFill="1" applyBorder="1" applyAlignment="1">
      <alignment horizontal="left" vertical="top" wrapText="1"/>
    </xf>
    <xf numFmtId="0" fontId="9" fillId="7" borderId="0" xfId="0" applyFont="1" applyFill="1" applyBorder="1" applyAlignment="1">
      <alignment horizontal="left" vertical="center" wrapText="1"/>
    </xf>
    <xf numFmtId="0" fontId="7" fillId="8" borderId="0" xfId="0" applyFont="1" applyFill="1" applyBorder="1" applyAlignment="1">
      <alignment horizontal="left" vertical="top" wrapText="1"/>
    </xf>
    <xf numFmtId="0" fontId="9" fillId="8" borderId="0" xfId="0" applyFont="1" applyFill="1" applyBorder="1" applyAlignment="1">
      <alignment wrapText="1"/>
    </xf>
    <xf numFmtId="0" fontId="2" fillId="4" borderId="11" xfId="0" applyFont="1" applyFill="1" applyBorder="1" applyAlignment="1">
      <alignment vertical="top" wrapText="1"/>
    </xf>
    <xf numFmtId="0" fontId="2" fillId="3" borderId="12" xfId="0" applyFont="1" applyFill="1" applyBorder="1" applyAlignment="1">
      <alignment vertical="top" wrapText="1"/>
    </xf>
    <xf numFmtId="0" fontId="0" fillId="2" borderId="1" xfId="0" applyFont="1" applyFill="1" applyBorder="1" applyAlignment="1">
      <alignment horizontal="right" vertical="center" wrapText="1"/>
    </xf>
    <xf numFmtId="164" fontId="0" fillId="4" borderId="8" xfId="0" applyNumberFormat="1" applyFont="1" applyFill="1" applyBorder="1"/>
    <xf numFmtId="164" fontId="0" fillId="4" borderId="4" xfId="0" applyNumberFormat="1" applyFont="1" applyFill="1" applyBorder="1"/>
    <xf numFmtId="164" fontId="0" fillId="3" borderId="9" xfId="0" applyNumberFormat="1" applyFont="1" applyFill="1" applyBorder="1"/>
    <xf numFmtId="164" fontId="0" fillId="3" borderId="7" xfId="0" applyNumberFormat="1" applyFont="1" applyFill="1" applyBorder="1"/>
    <xf numFmtId="164" fontId="2" fillId="3" borderId="5" xfId="0" applyNumberFormat="1" applyFont="1" applyFill="1" applyBorder="1"/>
    <xf numFmtId="0" fontId="1" fillId="3" borderId="10" xfId="0" applyFont="1" applyFill="1" applyBorder="1" applyAlignment="1">
      <alignment horizontal="left" vertical="center"/>
    </xf>
    <xf numFmtId="0" fontId="7" fillId="3" borderId="0" xfId="0" applyFont="1" applyFill="1"/>
    <xf numFmtId="0" fontId="1" fillId="3" borderId="0" xfId="0" applyFont="1" applyFill="1" applyBorder="1" applyAlignment="1">
      <alignment horizontal="left" vertical="center"/>
    </xf>
    <xf numFmtId="0" fontId="14" fillId="2" borderId="0" xfId="1" applyFont="1" applyFill="1" applyBorder="1" applyAlignment="1">
      <alignment horizontal="left" vertical="center" wrapText="1"/>
    </xf>
    <xf numFmtId="0" fontId="3" fillId="3" borderId="0" xfId="0" applyFont="1" applyFill="1" applyBorder="1" applyAlignment="1">
      <alignment horizontal="left" vertical="top" wrapText="1"/>
    </xf>
    <xf numFmtId="0" fontId="11" fillId="3" borderId="0" xfId="0" applyFont="1" applyFill="1" applyBorder="1" applyAlignment="1">
      <alignment horizontal="left" vertical="top" wrapText="1"/>
    </xf>
  </cellXfs>
  <cellStyles count="3">
    <cellStyle name="Normal_Feuil1" xfId="1" xr:uid="{00000000-0005-0000-0000-000000000000}"/>
    <cellStyle name="Standard" xfId="0" builtinId="0"/>
    <cellStyle name="Standard 2"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trlProps/ctrlProp1.xml><?xml version="1.0" encoding="utf-8"?>
<formControlPr xmlns="http://schemas.microsoft.com/office/spreadsheetml/2009/9/main" objectType="Radio" checked="Checked" firstButton="1" fmlaLink="Uebersetzungen!$B$2"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511175</xdr:colOff>
      <xdr:row>5</xdr:row>
      <xdr:rowOff>32777</xdr:rowOff>
    </xdr:to>
    <xdr:pic>
      <xdr:nvPicPr>
        <xdr:cNvPr id="3" name="Grafik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0" y="0"/>
          <a:ext cx="4968875" cy="956702"/>
        </a:xfrm>
        <a:prstGeom prst="rect">
          <a:avLst/>
        </a:prstGeom>
      </xdr:spPr>
    </xdr:pic>
    <xdr:clientData/>
  </xdr:twoCellAnchor>
  <xdr:twoCellAnchor>
    <xdr:from>
      <xdr:col>3</xdr:col>
      <xdr:colOff>542925</xdr:colOff>
      <xdr:row>0</xdr:row>
      <xdr:rowOff>19050</xdr:rowOff>
    </xdr:from>
    <xdr:to>
      <xdr:col>6</xdr:col>
      <xdr:colOff>657839</xdr:colOff>
      <xdr:row>4</xdr:row>
      <xdr:rowOff>145523</xdr:rowOff>
    </xdr:to>
    <xdr:grpSp>
      <xdr:nvGrpSpPr>
        <xdr:cNvPr id="4" name="Gruppieren 3">
          <a:extLst>
            <a:ext uri="{FF2B5EF4-FFF2-40B4-BE49-F238E27FC236}">
              <a16:creationId xmlns:a16="http://schemas.microsoft.com/office/drawing/2014/main" id="{00000000-0008-0000-0000-000002000000}"/>
            </a:ext>
          </a:extLst>
        </xdr:cNvPr>
        <xdr:cNvGrpSpPr/>
      </xdr:nvGrpSpPr>
      <xdr:grpSpPr>
        <a:xfrm>
          <a:off x="5000625" y="19050"/>
          <a:ext cx="2400914" cy="888473"/>
          <a:chOff x="4991100" y="38100"/>
          <a:chExt cx="2400914" cy="888473"/>
        </a:xfrm>
        <a:solidFill>
          <a:srgbClr val="00B0F0"/>
        </a:solidFill>
      </xdr:grpSpPr>
      <xdr:sp macro="" textlink="">
        <xdr:nvSpPr>
          <xdr:cNvPr id="5" name="Rechteck 4">
            <a:extLst>
              <a:ext uri="{FF2B5EF4-FFF2-40B4-BE49-F238E27FC236}">
                <a16:creationId xmlns:a16="http://schemas.microsoft.com/office/drawing/2014/main" id="{00000000-0008-0000-0000-000005000000}"/>
              </a:ext>
            </a:extLst>
          </xdr:cNvPr>
          <xdr:cNvSpPr/>
        </xdr:nvSpPr>
        <xdr:spPr>
          <a:xfrm>
            <a:off x="4991100" y="38100"/>
            <a:ext cx="2400914" cy="888473"/>
          </a:xfrm>
          <a:prstGeom prst="rect">
            <a:avLst/>
          </a:prstGeom>
          <a:grpFill/>
          <a:ln>
            <a:solidFill>
              <a:sysClr val="windowText" lastClr="000000"/>
            </a:solid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ctr"/>
            <a:r>
              <a:rPr lang="de-CH" sz="1400" b="1">
                <a:solidFill>
                  <a:sysClr val="windowText" lastClr="000000"/>
                </a:solidFill>
              </a:rPr>
              <a:t>Sprache/Lingua</a:t>
            </a:r>
          </a:p>
        </xdr:txBody>
      </xdr:sp>
      <mc:AlternateContent xmlns:mc="http://schemas.openxmlformats.org/markup-compatibility/2006">
        <mc:Choice xmlns:a14="http://schemas.microsoft.com/office/drawing/2010/main" Requires="a14">
          <xdr:sp macro="" textlink="">
            <xdr:nvSpPr>
              <xdr:cNvPr id="1228" name="Option Button 204" hidden="1">
                <a:extLst>
                  <a:ext uri="{63B3BB69-23CF-44E3-9099-C40C66FF867C}">
                    <a14:compatExt spid="_x0000_s1228"/>
                  </a:ext>
                  <a:ext uri="{FF2B5EF4-FFF2-40B4-BE49-F238E27FC236}">
                    <a16:creationId xmlns:a16="http://schemas.microsoft.com/office/drawing/2014/main" id="{00000000-0008-0000-0000-0000CC040000}"/>
                  </a:ext>
                </a:extLst>
              </xdr:cNvPr>
              <xdr:cNvSpPr/>
            </xdr:nvSpPr>
            <xdr:spPr bwMode="auto">
              <a:xfrm>
                <a:off x="5627621" y="299412"/>
                <a:ext cx="1049702" cy="22728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Deutsch</a:t>
                </a:r>
              </a:p>
            </xdr:txBody>
          </xdr:sp>
        </mc:Choice>
        <mc:Fallback/>
      </mc:AlternateContent>
      <mc:AlternateContent xmlns:mc="http://schemas.openxmlformats.org/markup-compatibility/2006">
        <mc:Choice xmlns:a14="http://schemas.microsoft.com/office/drawing/2010/main" Requires="a14">
          <xdr:sp macro="" textlink="">
            <xdr:nvSpPr>
              <xdr:cNvPr id="1229" name="Option Button 205" hidden="1">
                <a:extLst>
                  <a:ext uri="{63B3BB69-23CF-44E3-9099-C40C66FF867C}">
                    <a14:compatExt spid="_x0000_s1229"/>
                  </a:ext>
                  <a:ext uri="{FF2B5EF4-FFF2-40B4-BE49-F238E27FC236}">
                    <a16:creationId xmlns:a16="http://schemas.microsoft.com/office/drawing/2014/main" id="{00000000-0008-0000-0000-0000CD040000}"/>
                  </a:ext>
                </a:extLst>
              </xdr:cNvPr>
              <xdr:cNvSpPr/>
            </xdr:nvSpPr>
            <xdr:spPr bwMode="auto">
              <a:xfrm>
                <a:off x="5627621" y="485376"/>
                <a:ext cx="1407047" cy="2066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Rumantsch Grischun</a:t>
                </a:r>
              </a:p>
            </xdr:txBody>
          </xdr:sp>
        </mc:Choice>
        <mc:Fallback/>
      </mc:AlternateContent>
      <mc:AlternateContent xmlns:mc="http://schemas.openxmlformats.org/markup-compatibility/2006">
        <mc:Choice xmlns:a14="http://schemas.microsoft.com/office/drawing/2010/main" Requires="a14">
          <xdr:sp macro="" textlink="">
            <xdr:nvSpPr>
              <xdr:cNvPr id="1230" name="Option Button 206" hidden="1">
                <a:extLst>
                  <a:ext uri="{63B3BB69-23CF-44E3-9099-C40C66FF867C}">
                    <a14:compatExt spid="_x0000_s1230"/>
                  </a:ext>
                  <a:ext uri="{FF2B5EF4-FFF2-40B4-BE49-F238E27FC236}">
                    <a16:creationId xmlns:a16="http://schemas.microsoft.com/office/drawing/2014/main" id="{00000000-0008-0000-0000-0000CE040000}"/>
                  </a:ext>
                </a:extLst>
              </xdr:cNvPr>
              <xdr:cNvSpPr/>
            </xdr:nvSpPr>
            <xdr:spPr bwMode="auto">
              <a:xfrm>
                <a:off x="5627621" y="650673"/>
                <a:ext cx="1049702" cy="22728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Italiano</a:t>
                </a:r>
              </a:p>
            </xdr:txBody>
          </xdr:sp>
        </mc:Choice>
        <mc:Fallback/>
      </mc:AlternateContent>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AP31"/>
  <sheetViews>
    <sheetView tabSelected="1" workbookViewId="0">
      <pane xSplit="1" topLeftCell="B1" activePane="topRight" state="frozen"/>
      <selection pane="topRight"/>
    </sheetView>
  </sheetViews>
  <sheetFormatPr baseColWidth="10" defaultRowHeight="12.75" x14ac:dyDescent="0.2"/>
  <cols>
    <col min="1" max="1" width="43.140625" style="1" customWidth="1"/>
    <col min="2" max="2" width="11.42578125" style="1"/>
    <col min="3" max="3" width="12.28515625" style="1" customWidth="1"/>
    <col min="4" max="6" width="11.42578125" style="1"/>
    <col min="7" max="7" width="12.28515625" style="1" customWidth="1"/>
    <col min="8" max="8" width="12.140625" style="1" customWidth="1"/>
    <col min="9" max="16384" width="11.42578125" style="1"/>
  </cols>
  <sheetData>
    <row r="2" spans="1:42" ht="15.75" x14ac:dyDescent="0.25">
      <c r="B2" s="2"/>
    </row>
    <row r="3" spans="1:42" ht="15.75" x14ac:dyDescent="0.25">
      <c r="B3" s="2"/>
    </row>
    <row r="4" spans="1:42" ht="15.75" x14ac:dyDescent="0.25">
      <c r="B4" s="2"/>
    </row>
    <row r="5" spans="1:42" s="3" customFormat="1" x14ac:dyDescent="0.2"/>
    <row r="6" spans="1:42" ht="7.5" customHeight="1" x14ac:dyDescent="0.2">
      <c r="A6" s="3"/>
      <c r="B6" s="3"/>
      <c r="C6" s="3"/>
      <c r="D6" s="3"/>
      <c r="E6" s="3"/>
      <c r="F6" s="3"/>
      <c r="G6" s="3"/>
      <c r="H6" s="3"/>
      <c r="I6" s="3"/>
    </row>
    <row r="7" spans="1:42" s="3" customFormat="1" ht="15.75" x14ac:dyDescent="0.2">
      <c r="A7" s="42" t="str">
        <f>VLOOKUP("&lt;Fachbereich&gt;",Uebersetzungen!$B$3:$E$31,Uebersetzungen!$B$2+1,FALSE)</f>
        <v>Daten &amp; Statistik</v>
      </c>
      <c r="B7" s="42"/>
      <c r="C7" s="42"/>
      <c r="D7" s="42"/>
      <c r="E7" s="4"/>
      <c r="F7" s="4"/>
      <c r="G7" s="4"/>
      <c r="H7" s="4"/>
      <c r="I7" s="4"/>
    </row>
    <row r="8" spans="1:42" s="3" customFormat="1" ht="15" x14ac:dyDescent="0.2">
      <c r="A8" s="5"/>
      <c r="B8" s="4"/>
      <c r="C8" s="4"/>
      <c r="D8" s="4"/>
      <c r="E8" s="4"/>
      <c r="F8" s="4"/>
      <c r="G8" s="4"/>
      <c r="H8" s="4"/>
      <c r="I8" s="4"/>
    </row>
    <row r="9" spans="1:42" s="3" customFormat="1" ht="38.25" customHeight="1" x14ac:dyDescent="0.2">
      <c r="A9" s="43" t="str">
        <f>VLOOKUP("&lt;Titel&gt;",Uebersetzungen!$B$3:$E$31,Uebersetzungen!$B$2+1,FALSE)</f>
        <v>Scheidungen und Scheidungshäufigkeit - Indikatoren seit 1984</v>
      </c>
      <c r="B9" s="43"/>
      <c r="C9" s="43"/>
      <c r="D9" s="43"/>
      <c r="E9" s="43"/>
      <c r="F9" s="43"/>
      <c r="G9" s="43"/>
      <c r="H9" s="4"/>
      <c r="I9" s="4"/>
    </row>
    <row r="10" spans="1:42" s="3" customFormat="1" ht="17.25" customHeight="1" x14ac:dyDescent="0.2">
      <c r="A10" s="41" t="str">
        <f>VLOOKUP("&lt;Zeilentitel_1&gt;",Uebersetzungen!$B$3:$E$331,Uebersetzungen!$B$2+1,FALSE)</f>
        <v>Rohe Scheidungsziffer (Scheidungen je 1000 Einwohner)</v>
      </c>
    </row>
    <row r="11" spans="1:42" s="3" customFormat="1" x14ac:dyDescent="0.2">
      <c r="A11" s="41"/>
      <c r="B11" s="7">
        <v>1984</v>
      </c>
      <c r="C11" s="7">
        <v>1985</v>
      </c>
      <c r="D11" s="7">
        <v>1986</v>
      </c>
      <c r="E11" s="7">
        <v>1987</v>
      </c>
      <c r="F11" s="7">
        <v>1988</v>
      </c>
      <c r="G11" s="7">
        <v>1989</v>
      </c>
      <c r="H11" s="7">
        <v>1990</v>
      </c>
      <c r="I11" s="7">
        <v>1991</v>
      </c>
      <c r="J11" s="7">
        <v>1992</v>
      </c>
      <c r="K11" s="7">
        <v>1993</v>
      </c>
      <c r="L11" s="7">
        <v>1994</v>
      </c>
      <c r="M11" s="7">
        <v>1995</v>
      </c>
      <c r="N11" s="7">
        <v>1996</v>
      </c>
      <c r="O11" s="7">
        <v>1997</v>
      </c>
      <c r="P11" s="7">
        <v>1998</v>
      </c>
      <c r="Q11" s="7">
        <v>1999</v>
      </c>
      <c r="R11" s="32" t="s">
        <v>56</v>
      </c>
      <c r="S11" s="7">
        <v>2001</v>
      </c>
      <c r="T11" s="7">
        <v>2002</v>
      </c>
      <c r="U11" s="7">
        <v>2003</v>
      </c>
      <c r="V11" s="7">
        <v>2004</v>
      </c>
      <c r="W11" s="7">
        <v>2005</v>
      </c>
      <c r="X11" s="7">
        <v>2006</v>
      </c>
      <c r="Y11" s="7">
        <v>2007</v>
      </c>
      <c r="Z11" s="7">
        <v>2008</v>
      </c>
      <c r="AA11" s="7">
        <v>2009</v>
      </c>
      <c r="AB11" s="7">
        <v>2010</v>
      </c>
      <c r="AC11" s="32" t="s">
        <v>57</v>
      </c>
      <c r="AD11" s="7">
        <v>2012</v>
      </c>
      <c r="AE11" s="7">
        <v>2013</v>
      </c>
      <c r="AF11" s="7">
        <v>2014</v>
      </c>
      <c r="AG11" s="7">
        <v>2015</v>
      </c>
      <c r="AH11" s="7">
        <v>2016</v>
      </c>
      <c r="AI11" s="32">
        <v>2017</v>
      </c>
      <c r="AJ11" s="32">
        <v>2018</v>
      </c>
      <c r="AK11" s="7">
        <v>2019</v>
      </c>
      <c r="AL11" s="7">
        <v>2020</v>
      </c>
      <c r="AM11" s="7">
        <v>2021</v>
      </c>
      <c r="AN11" s="7">
        <v>2022</v>
      </c>
      <c r="AO11" s="32">
        <v>2023</v>
      </c>
      <c r="AP11" s="32">
        <v>2024</v>
      </c>
    </row>
    <row r="12" spans="1:42" s="3" customFormat="1" x14ac:dyDescent="0.2">
      <c r="A12" s="30" t="str">
        <f>VLOOKUP("&lt;ZeilenTitel_1.1&gt;",Uebersetzungen!$B$3:$E$331,Uebersetzungen!$B$2+1,FALSE)</f>
        <v>Graubünden</v>
      </c>
      <c r="B12" s="8">
        <v>1.1436010049000001</v>
      </c>
      <c r="C12" s="9">
        <v>1.2166039198</v>
      </c>
      <c r="D12" s="9">
        <v>1.1382662217999999</v>
      </c>
      <c r="E12" s="9">
        <v>1.3068055797</v>
      </c>
      <c r="F12" s="9">
        <v>1.2714596117999999</v>
      </c>
      <c r="G12" s="10">
        <v>1.3000427411</v>
      </c>
      <c r="H12" s="10">
        <v>1.5025631960000001</v>
      </c>
      <c r="I12" s="10">
        <v>1.4284979630000001</v>
      </c>
      <c r="J12" s="10">
        <v>1.5796989015</v>
      </c>
      <c r="K12" s="10">
        <v>1.4659512087</v>
      </c>
      <c r="L12" s="10">
        <v>1.5064022094</v>
      </c>
      <c r="M12" s="10">
        <v>1.5748883778</v>
      </c>
      <c r="N12" s="10">
        <v>1.5670267417999999</v>
      </c>
      <c r="O12" s="10">
        <v>1.8448894411000001</v>
      </c>
      <c r="P12" s="10">
        <v>1.9195922076</v>
      </c>
      <c r="Q12" s="10">
        <v>2.2284032818999999</v>
      </c>
      <c r="R12" s="10">
        <v>1.7528436807000001</v>
      </c>
      <c r="S12" s="10">
        <v>1.7661185237999999</v>
      </c>
      <c r="T12" s="10">
        <v>2.0037705360000002</v>
      </c>
      <c r="U12" s="10">
        <v>2.1175991250999999</v>
      </c>
      <c r="V12" s="10">
        <v>2.1862585651000002</v>
      </c>
      <c r="W12" s="10">
        <v>2.2556670975999999</v>
      </c>
      <c r="X12" s="10">
        <v>2.2976645729</v>
      </c>
      <c r="Y12" s="10">
        <v>2.2864478891000002</v>
      </c>
      <c r="Z12" s="10">
        <v>2.1077147630000002</v>
      </c>
      <c r="AA12" s="14">
        <v>1.9444778397</v>
      </c>
      <c r="AB12" s="14">
        <v>2.1566732146000001</v>
      </c>
      <c r="AC12" s="14">
        <v>1.8393353523</v>
      </c>
      <c r="AD12" s="14">
        <v>1.8280025200000001</v>
      </c>
      <c r="AE12" s="14">
        <v>1.6817570503999999</v>
      </c>
      <c r="AF12" s="14">
        <v>1.8012255498</v>
      </c>
      <c r="AG12" s="14">
        <v>1.8344135990999999</v>
      </c>
      <c r="AH12" s="14">
        <v>1.7353359042000001</v>
      </c>
      <c r="AI12" s="14">
        <v>1.5476509592000001</v>
      </c>
      <c r="AJ12" s="33">
        <v>1.7210618093356247</v>
      </c>
      <c r="AK12" s="14">
        <v>1.7211877201811776</v>
      </c>
      <c r="AL12" s="14">
        <v>1.6386172475740197</v>
      </c>
      <c r="AM12" s="14">
        <v>1.6389685955683087</v>
      </c>
      <c r="AN12" s="14">
        <v>1.6637204949568472</v>
      </c>
      <c r="AO12" s="34">
        <v>1.56592853671587</v>
      </c>
      <c r="AP12" s="34">
        <v>1.537615625288911</v>
      </c>
    </row>
    <row r="13" spans="1:42" s="3" customFormat="1" x14ac:dyDescent="0.2">
      <c r="A13" s="31" t="str">
        <f>VLOOKUP("&lt;ZeilenTitel_1.2&gt;",Uebersetzungen!$B$3:$E$331,Uebersetzungen!$B$2+1,FALSE)</f>
        <v>Schweiz</v>
      </c>
      <c r="B13" s="11">
        <v>1.7415763913</v>
      </c>
      <c r="C13" s="12">
        <v>1.7643515064999999</v>
      </c>
      <c r="D13" s="12">
        <v>1.7519650991</v>
      </c>
      <c r="E13" s="12">
        <v>1.7651353905</v>
      </c>
      <c r="F13" s="12">
        <v>1.9308740712000001</v>
      </c>
      <c r="G13" s="13">
        <v>1.9138210345</v>
      </c>
      <c r="H13" s="13">
        <v>1.9641632574000001</v>
      </c>
      <c r="I13" s="13">
        <v>2.0041238362999998</v>
      </c>
      <c r="J13" s="13">
        <v>2.1133426536000002</v>
      </c>
      <c r="K13" s="13">
        <v>2.1697066918000001</v>
      </c>
      <c r="L13" s="13">
        <v>2.2354101028</v>
      </c>
      <c r="M13" s="13">
        <v>2.2303221261999999</v>
      </c>
      <c r="N13" s="13">
        <v>2.2868128867999999</v>
      </c>
      <c r="O13" s="13">
        <v>2.4084111144999998</v>
      </c>
      <c r="P13" s="13">
        <v>2.5130794618999999</v>
      </c>
      <c r="Q13" s="13">
        <v>2.9127976224999999</v>
      </c>
      <c r="R13" s="13">
        <v>1.4630615583</v>
      </c>
      <c r="S13" s="13">
        <v>2.1833085247000001</v>
      </c>
      <c r="T13" s="13">
        <v>2.2461980184999999</v>
      </c>
      <c r="U13" s="13">
        <v>2.2890033277000001</v>
      </c>
      <c r="V13" s="13">
        <v>2.4289456598000001</v>
      </c>
      <c r="W13" s="13">
        <v>2.8683161590999999</v>
      </c>
      <c r="X13" s="13">
        <v>2.8034717031</v>
      </c>
      <c r="Y13" s="13">
        <v>2.6329879407000001</v>
      </c>
      <c r="Z13" s="13">
        <v>2.5645699425999999</v>
      </c>
      <c r="AA13" s="15">
        <v>2.4950179704000002</v>
      </c>
      <c r="AB13" s="15">
        <v>2.8218854913000002</v>
      </c>
      <c r="AC13" s="15">
        <v>2.2200602144000001</v>
      </c>
      <c r="AD13" s="15">
        <v>2.1946111104999999</v>
      </c>
      <c r="AE13" s="15">
        <v>2.1162404301</v>
      </c>
      <c r="AF13" s="15">
        <v>2.0439270289999998</v>
      </c>
      <c r="AG13" s="15">
        <v>2.0477166268999998</v>
      </c>
      <c r="AH13" s="15">
        <v>2.0335975927000001</v>
      </c>
      <c r="AI13" s="15">
        <v>1.8819570649999999</v>
      </c>
      <c r="AJ13" s="35">
        <v>1.9428425858833143</v>
      </c>
      <c r="AK13" s="15">
        <v>1.9690319149928632</v>
      </c>
      <c r="AL13" s="15">
        <v>1.8765556324944652</v>
      </c>
      <c r="AM13" s="15">
        <v>1.9712689192100841</v>
      </c>
      <c r="AN13" s="15">
        <v>1.8458285937203773</v>
      </c>
      <c r="AO13" s="36">
        <v>1.7507382727845306</v>
      </c>
      <c r="AP13" s="36">
        <v>1.7901230352905608</v>
      </c>
    </row>
    <row r="14" spans="1:42" s="3" customFormat="1" x14ac:dyDescent="0.2"/>
    <row r="16" spans="1:42" ht="12.75" customHeight="1" x14ac:dyDescent="0.2">
      <c r="A16" s="41" t="str">
        <f>VLOOKUP("&lt;Zeilentitel_2&gt;",Uebersetzungen!$B$3:$E$331,Uebersetzungen!$B$2+1,FALSE)</f>
        <v>Zusammengefasste Scheidungsziffer*</v>
      </c>
    </row>
    <row r="17" spans="1:42" x14ac:dyDescent="0.2">
      <c r="A17" s="41"/>
      <c r="B17" s="7">
        <v>1984</v>
      </c>
      <c r="C17" s="7">
        <v>1985</v>
      </c>
      <c r="D17" s="7">
        <v>1986</v>
      </c>
      <c r="E17" s="7">
        <v>1987</v>
      </c>
      <c r="F17" s="7">
        <v>1988</v>
      </c>
      <c r="G17" s="7">
        <v>1989</v>
      </c>
      <c r="H17" s="7">
        <v>1990</v>
      </c>
      <c r="I17" s="7">
        <v>1991</v>
      </c>
      <c r="J17" s="7">
        <v>1992</v>
      </c>
      <c r="K17" s="7">
        <v>1993</v>
      </c>
      <c r="L17" s="7">
        <v>1994</v>
      </c>
      <c r="M17" s="7">
        <v>1995</v>
      </c>
      <c r="N17" s="7">
        <v>1996</v>
      </c>
      <c r="O17" s="7">
        <v>1997</v>
      </c>
      <c r="P17" s="7">
        <v>1998</v>
      </c>
      <c r="Q17" s="7">
        <v>1999</v>
      </c>
      <c r="R17" s="32" t="s">
        <v>56</v>
      </c>
      <c r="S17" s="7">
        <v>2001</v>
      </c>
      <c r="T17" s="7">
        <v>2002</v>
      </c>
      <c r="U17" s="7">
        <v>2003</v>
      </c>
      <c r="V17" s="7">
        <v>2004</v>
      </c>
      <c r="W17" s="7">
        <v>2005</v>
      </c>
      <c r="X17" s="7">
        <v>2006</v>
      </c>
      <c r="Y17" s="7">
        <v>2007</v>
      </c>
      <c r="Z17" s="7">
        <v>2008</v>
      </c>
      <c r="AA17" s="7">
        <v>2009</v>
      </c>
      <c r="AB17" s="7">
        <v>2010</v>
      </c>
      <c r="AC17" s="32" t="s">
        <v>57</v>
      </c>
      <c r="AD17" s="7">
        <v>2012</v>
      </c>
      <c r="AE17" s="7">
        <v>2013</v>
      </c>
      <c r="AF17" s="7">
        <v>2014</v>
      </c>
      <c r="AG17" s="7">
        <v>2015</v>
      </c>
      <c r="AH17" s="7">
        <v>2016</v>
      </c>
      <c r="AI17" s="32">
        <v>2017</v>
      </c>
      <c r="AJ17" s="32">
        <v>2018</v>
      </c>
      <c r="AK17" s="7">
        <v>2019</v>
      </c>
      <c r="AL17" s="7">
        <v>2020</v>
      </c>
      <c r="AM17" s="7">
        <v>2021</v>
      </c>
      <c r="AN17" s="7">
        <v>2022</v>
      </c>
      <c r="AO17" s="32">
        <v>2023</v>
      </c>
      <c r="AP17" s="32">
        <v>2024</v>
      </c>
    </row>
    <row r="18" spans="1:42" x14ac:dyDescent="0.2">
      <c r="A18" s="30" t="str">
        <f>VLOOKUP("&lt;ZeilenTitel_1.1&gt;",Uebersetzungen!$B$3:$E$331,Uebersetzungen!$B$2+1,FALSE)</f>
        <v>Graubünden</v>
      </c>
      <c r="B18" s="8">
        <v>19.354512630000002</v>
      </c>
      <c r="C18" s="9">
        <v>20.689278059999999</v>
      </c>
      <c r="D18" s="9">
        <v>19.022459420000001</v>
      </c>
      <c r="E18" s="9">
        <v>21.873577999999998</v>
      </c>
      <c r="F18" s="9">
        <v>21.419785620000003</v>
      </c>
      <c r="G18" s="10">
        <v>21.587362450000001</v>
      </c>
      <c r="H18" s="10">
        <v>24.754831410000001</v>
      </c>
      <c r="I18" s="10">
        <v>24.05169411</v>
      </c>
      <c r="J18" s="10">
        <v>26.727552500000002</v>
      </c>
      <c r="K18" s="10">
        <v>24.706004570000001</v>
      </c>
      <c r="L18" s="10">
        <v>25.943818569999998</v>
      </c>
      <c r="M18" s="10">
        <v>27.03018088</v>
      </c>
      <c r="N18" s="10">
        <v>26.897296900000001</v>
      </c>
      <c r="O18" s="10">
        <v>31.414375360000001</v>
      </c>
      <c r="P18" s="10">
        <v>32.960068900000003</v>
      </c>
      <c r="Q18" s="10">
        <v>38.523665969999996</v>
      </c>
      <c r="R18" s="10">
        <v>30.393346489999999</v>
      </c>
      <c r="S18" s="10">
        <v>30.697512360000001</v>
      </c>
      <c r="T18" s="10">
        <v>34.806685259999995</v>
      </c>
      <c r="U18" s="10">
        <v>37.191383350000002</v>
      </c>
      <c r="V18" s="10">
        <v>39.172802650000001</v>
      </c>
      <c r="W18" s="10">
        <v>40.621248370000004</v>
      </c>
      <c r="X18" s="10">
        <v>42.110587040000006</v>
      </c>
      <c r="Y18" s="10">
        <v>42.221721760000001</v>
      </c>
      <c r="Z18" s="10">
        <v>39.709038289999995</v>
      </c>
      <c r="AA18" s="14">
        <v>36.890176820000001</v>
      </c>
      <c r="AB18" s="14">
        <v>41.236765800000001</v>
      </c>
      <c r="AC18" s="14">
        <v>35.326400650000004</v>
      </c>
      <c r="AD18" s="14">
        <v>35.161945410000001</v>
      </c>
      <c r="AE18" s="14">
        <v>32.797687699999997</v>
      </c>
      <c r="AF18" s="14">
        <v>35.850520330000002</v>
      </c>
      <c r="AG18" s="14">
        <v>36.897045009999999</v>
      </c>
      <c r="AH18" s="14">
        <v>35.387443619999999</v>
      </c>
      <c r="AI18" s="14">
        <v>31.141928369999999</v>
      </c>
      <c r="AJ18" s="33">
        <v>34.575508490642228</v>
      </c>
      <c r="AK18" s="14">
        <v>35.446424180844971</v>
      </c>
      <c r="AL18" s="14">
        <v>34.327555693617484</v>
      </c>
      <c r="AM18" s="14">
        <v>33.874682926992243</v>
      </c>
      <c r="AN18" s="14">
        <v>35.315407241512474</v>
      </c>
      <c r="AO18" s="34">
        <v>34.095698674995695</v>
      </c>
      <c r="AP18" s="34">
        <v>34.051643860126248</v>
      </c>
    </row>
    <row r="19" spans="1:42" x14ac:dyDescent="0.2">
      <c r="A19" s="31" t="str">
        <f>VLOOKUP("&lt;ZeilenTitel_1.2&gt;",Uebersetzungen!$B$3:$E$331,Uebersetzungen!$B$2+1,FALSE)</f>
        <v>Schweiz</v>
      </c>
      <c r="B19" s="11">
        <v>28.898686829999999</v>
      </c>
      <c r="C19" s="12">
        <v>29.487198230000001</v>
      </c>
      <c r="D19" s="12">
        <v>29.403524219999998</v>
      </c>
      <c r="E19" s="12">
        <v>29.769531430000001</v>
      </c>
      <c r="F19" s="12">
        <v>32.695984670000001</v>
      </c>
      <c r="G19" s="13">
        <v>32.389265420000001</v>
      </c>
      <c r="H19" s="13">
        <v>33.246427859999997</v>
      </c>
      <c r="I19" s="13">
        <v>33.965655009999999</v>
      </c>
      <c r="J19" s="13">
        <v>35.825947809999995</v>
      </c>
      <c r="K19" s="13">
        <v>36.624424830000002</v>
      </c>
      <c r="L19" s="13">
        <v>37.786362509999996</v>
      </c>
      <c r="M19" s="13">
        <v>37.903915720000001</v>
      </c>
      <c r="N19" s="13">
        <v>39.015625640000003</v>
      </c>
      <c r="O19" s="13">
        <v>41.142058059999997</v>
      </c>
      <c r="P19" s="13">
        <v>43.123972519999995</v>
      </c>
      <c r="Q19" s="13">
        <v>50.488207100000004</v>
      </c>
      <c r="R19" s="13">
        <v>25.566113350000002</v>
      </c>
      <c r="S19" s="13">
        <v>38.492544090000003</v>
      </c>
      <c r="T19" s="13">
        <v>40.012342010000005</v>
      </c>
      <c r="U19" s="13">
        <v>41.310402550000006</v>
      </c>
      <c r="V19" s="13">
        <v>44.213900420000002</v>
      </c>
      <c r="W19" s="13">
        <v>52.623133529999997</v>
      </c>
      <c r="X19" s="13">
        <v>51.737236969999998</v>
      </c>
      <c r="Y19" s="13">
        <v>49.096701840000001</v>
      </c>
      <c r="Z19" s="13">
        <v>48.386905810000002</v>
      </c>
      <c r="AA19" s="15">
        <v>47.657510790000003</v>
      </c>
      <c r="AB19" s="15">
        <v>54.410427829999996</v>
      </c>
      <c r="AC19" s="15">
        <v>43.206076680000002</v>
      </c>
      <c r="AD19" s="15">
        <v>43.08029509</v>
      </c>
      <c r="AE19" s="15">
        <v>41.885023339999996</v>
      </c>
      <c r="AF19" s="15">
        <v>40.886487590000002</v>
      </c>
      <c r="AG19" s="15">
        <v>41.362614909999998</v>
      </c>
      <c r="AH19" s="15">
        <v>41.497390369999998</v>
      </c>
      <c r="AI19" s="15">
        <v>38.684414839999995</v>
      </c>
      <c r="AJ19" s="35">
        <v>40.237517223925913</v>
      </c>
      <c r="AK19" s="15">
        <v>41.101799635847996</v>
      </c>
      <c r="AL19" s="15">
        <v>39.523570556933805</v>
      </c>
      <c r="AM19" s="15">
        <v>41.906405022149293</v>
      </c>
      <c r="AN19" s="15">
        <v>39.701928235931753</v>
      </c>
      <c r="AO19" s="36">
        <v>38.226354055944853</v>
      </c>
      <c r="AP19" s="36">
        <v>39.775528466124875</v>
      </c>
    </row>
    <row r="20" spans="1:42" x14ac:dyDescent="0.2">
      <c r="AA20" s="6"/>
    </row>
    <row r="21" spans="1:42" x14ac:dyDescent="0.2">
      <c r="AA21" s="6"/>
    </row>
    <row r="22" spans="1:42" ht="12.75" customHeight="1" x14ac:dyDescent="0.2">
      <c r="A22" s="41" t="str">
        <f>VLOOKUP("&lt;Zeilentitel_3&gt;",Uebersetzungen!$B$3:$E$331,Uebersetzungen!$B$2+1,FALSE)</f>
        <v>Durchschnittliche Ehedauer bei der Scheidung</v>
      </c>
    </row>
    <row r="23" spans="1:42" x14ac:dyDescent="0.2">
      <c r="A23" s="41"/>
      <c r="B23" s="7">
        <v>1984</v>
      </c>
      <c r="C23" s="7">
        <v>1985</v>
      </c>
      <c r="D23" s="7">
        <v>1986</v>
      </c>
      <c r="E23" s="7">
        <v>1987</v>
      </c>
      <c r="F23" s="7">
        <v>1988</v>
      </c>
      <c r="G23" s="7">
        <v>1989</v>
      </c>
      <c r="H23" s="7">
        <v>1990</v>
      </c>
      <c r="I23" s="7">
        <v>1991</v>
      </c>
      <c r="J23" s="7">
        <v>1992</v>
      </c>
      <c r="K23" s="7">
        <v>1993</v>
      </c>
      <c r="L23" s="7">
        <v>1994</v>
      </c>
      <c r="M23" s="7">
        <v>1995</v>
      </c>
      <c r="N23" s="7">
        <v>1996</v>
      </c>
      <c r="O23" s="7">
        <v>1997</v>
      </c>
      <c r="P23" s="7">
        <v>1998</v>
      </c>
      <c r="Q23" s="7">
        <v>1999</v>
      </c>
      <c r="R23" s="32" t="s">
        <v>56</v>
      </c>
      <c r="S23" s="7">
        <v>2001</v>
      </c>
      <c r="T23" s="7">
        <v>2002</v>
      </c>
      <c r="U23" s="7">
        <v>2003</v>
      </c>
      <c r="V23" s="7">
        <v>2004</v>
      </c>
      <c r="W23" s="7">
        <v>2005</v>
      </c>
      <c r="X23" s="7">
        <v>2006</v>
      </c>
      <c r="Y23" s="7">
        <v>2007</v>
      </c>
      <c r="Z23" s="7">
        <v>2008</v>
      </c>
      <c r="AA23" s="7">
        <v>2009</v>
      </c>
      <c r="AB23" s="7">
        <v>2010</v>
      </c>
      <c r="AC23" s="32" t="s">
        <v>57</v>
      </c>
      <c r="AD23" s="7">
        <v>2012</v>
      </c>
      <c r="AE23" s="7">
        <v>2013</v>
      </c>
      <c r="AF23" s="7">
        <v>2014</v>
      </c>
      <c r="AG23" s="7">
        <v>2015</v>
      </c>
      <c r="AH23" s="7">
        <v>2016</v>
      </c>
      <c r="AI23" s="32">
        <v>2017</v>
      </c>
      <c r="AJ23" s="32">
        <v>2018</v>
      </c>
      <c r="AK23" s="7">
        <v>2019</v>
      </c>
      <c r="AL23" s="7">
        <v>2020</v>
      </c>
      <c r="AM23" s="7">
        <v>2021</v>
      </c>
      <c r="AN23" s="7">
        <v>2022</v>
      </c>
      <c r="AO23" s="32">
        <v>2023</v>
      </c>
      <c r="AP23" s="32">
        <v>2024</v>
      </c>
    </row>
    <row r="24" spans="1:42" x14ac:dyDescent="0.2">
      <c r="A24" s="30" t="str">
        <f>VLOOKUP("&lt;ZeilenTitel_1.1&gt;",Uebersetzungen!$B$3:$E$331,Uebersetzungen!$B$2+1,FALSE)</f>
        <v>Graubünden</v>
      </c>
      <c r="B24" s="8">
        <v>11.978133</v>
      </c>
      <c r="C24" s="9">
        <v>12.234793</v>
      </c>
      <c r="D24" s="9">
        <v>13.123277</v>
      </c>
      <c r="E24" s="9">
        <v>13.048771</v>
      </c>
      <c r="F24" s="9">
        <v>14.614621</v>
      </c>
      <c r="G24" s="10">
        <v>13.978350000000001</v>
      </c>
      <c r="H24" s="10">
        <v>13.662547999999999</v>
      </c>
      <c r="I24" s="10">
        <v>13.105599</v>
      </c>
      <c r="J24" s="10">
        <v>13.291205</v>
      </c>
      <c r="K24" s="10">
        <v>13.708657000000001</v>
      </c>
      <c r="L24" s="10">
        <v>13.504692</v>
      </c>
      <c r="M24" s="10">
        <v>13.617435</v>
      </c>
      <c r="N24" s="10">
        <v>13.262456999999999</v>
      </c>
      <c r="O24" s="10">
        <v>13.249968000000001</v>
      </c>
      <c r="P24" s="10">
        <v>13.500120000000001</v>
      </c>
      <c r="Q24" s="10">
        <v>13.654947</v>
      </c>
      <c r="R24" s="10">
        <v>13.887575999999999</v>
      </c>
      <c r="S24" s="10">
        <v>14.171315</v>
      </c>
      <c r="T24" s="10">
        <v>14.165315</v>
      </c>
      <c r="U24" s="10">
        <v>13.990886</v>
      </c>
      <c r="V24" s="10">
        <v>14.091881000000001</v>
      </c>
      <c r="W24" s="10">
        <v>15.335397</v>
      </c>
      <c r="X24" s="10">
        <v>14.196287</v>
      </c>
      <c r="Y24" s="10">
        <v>14.657681</v>
      </c>
      <c r="Z24" s="10">
        <v>15.446806</v>
      </c>
      <c r="AA24" s="14">
        <v>15.490859</v>
      </c>
      <c r="AB24" s="14">
        <v>15.916931</v>
      </c>
      <c r="AC24" s="14">
        <v>15.519009</v>
      </c>
      <c r="AD24" s="14">
        <v>16.176075000000001</v>
      </c>
      <c r="AE24" s="14">
        <v>16.483917000000002</v>
      </c>
      <c r="AF24" s="14">
        <v>15.894019</v>
      </c>
      <c r="AG24" s="14">
        <v>15.608052000000001</v>
      </c>
      <c r="AH24" s="14">
        <v>15.480069</v>
      </c>
      <c r="AI24" s="14">
        <v>16.60981</v>
      </c>
      <c r="AJ24" s="33">
        <v>17.372145783260251</v>
      </c>
      <c r="AK24" s="14">
        <v>16.241417303005854</v>
      </c>
      <c r="AL24" s="14">
        <v>16.286142975471702</v>
      </c>
      <c r="AM24" s="14">
        <v>17.109336417383449</v>
      </c>
      <c r="AN24" s="14">
        <v>16.639588998347218</v>
      </c>
      <c r="AO24" s="34">
        <v>16.02121900015414</v>
      </c>
      <c r="AP24" s="34">
        <v>15.244455151690238</v>
      </c>
    </row>
    <row r="25" spans="1:42" x14ac:dyDescent="0.2">
      <c r="A25" s="31" t="str">
        <f>VLOOKUP("&lt;ZeilenTitel_1.2&gt;",Uebersetzungen!$B$3:$E$331,Uebersetzungen!$B$2+1,FALSE)</f>
        <v>Schweiz</v>
      </c>
      <c r="B25" s="37">
        <v>11.452021</v>
      </c>
      <c r="C25" s="13">
        <v>11.589841</v>
      </c>
      <c r="D25" s="13">
        <v>11.695853</v>
      </c>
      <c r="E25" s="12">
        <v>12.021163</v>
      </c>
      <c r="F25" s="12">
        <v>12.050511999999999</v>
      </c>
      <c r="G25" s="12">
        <v>11.895462999999999</v>
      </c>
      <c r="H25" s="12">
        <v>11.882364000000001</v>
      </c>
      <c r="I25" s="12">
        <v>11.824691</v>
      </c>
      <c r="J25" s="13">
        <v>11.809756999999999</v>
      </c>
      <c r="K25" s="13">
        <v>11.998715000000001</v>
      </c>
      <c r="L25" s="13">
        <v>12.119482</v>
      </c>
      <c r="M25" s="13">
        <v>12.310834</v>
      </c>
      <c r="N25" s="13">
        <v>12.596132000000001</v>
      </c>
      <c r="O25" s="13">
        <v>12.785102</v>
      </c>
      <c r="P25" s="13">
        <v>12.692489999999999</v>
      </c>
      <c r="Q25" s="13">
        <v>12.946956</v>
      </c>
      <c r="R25" s="13">
        <v>13.075889999999999</v>
      </c>
      <c r="S25" s="13">
        <v>13.389058</v>
      </c>
      <c r="T25" s="13">
        <v>13.42334</v>
      </c>
      <c r="U25" s="13">
        <v>13.597187</v>
      </c>
      <c r="V25" s="13">
        <v>13.778798999999999</v>
      </c>
      <c r="W25" s="13">
        <v>14.265656999999999</v>
      </c>
      <c r="X25" s="13">
        <v>14.559328000000001</v>
      </c>
      <c r="Y25" s="13">
        <v>14.534234</v>
      </c>
      <c r="Z25" s="13">
        <v>14.575793000000001</v>
      </c>
      <c r="AA25" s="15">
        <v>14.521223000000001</v>
      </c>
      <c r="AB25" s="15">
        <v>14.539066</v>
      </c>
      <c r="AC25" s="15">
        <v>14.576976999999999</v>
      </c>
      <c r="AD25" s="15">
        <v>14.611174999999999</v>
      </c>
      <c r="AE25" s="15">
        <v>14.662651</v>
      </c>
      <c r="AF25" s="15">
        <v>14.951459</v>
      </c>
      <c r="AG25" s="15">
        <v>14.860355</v>
      </c>
      <c r="AH25" s="15">
        <v>14.952707999999999</v>
      </c>
      <c r="AI25" s="15">
        <v>15.053974999999999</v>
      </c>
      <c r="AJ25" s="35">
        <v>15.160870917193979</v>
      </c>
      <c r="AK25" s="15">
        <v>15.35459638314606</v>
      </c>
      <c r="AL25" s="15">
        <v>15.589574393314562</v>
      </c>
      <c r="AM25" s="15">
        <v>15.717572501479966</v>
      </c>
      <c r="AN25" s="15">
        <v>15.713532666866229</v>
      </c>
      <c r="AO25" s="36">
        <v>15.722118285858068</v>
      </c>
      <c r="AP25" s="36">
        <v>15.759428496750907</v>
      </c>
    </row>
    <row r="27" spans="1:42" s="39" customFormat="1" x14ac:dyDescent="0.2">
      <c r="A27" s="38" t="str">
        <f>VLOOKUP("&lt;Legende_1&gt;",Uebersetzungen!$B$3:$E$52,Uebersetzungen!$B$2+1,FALSE)</f>
        <v>*Durchschnittlichen Prozentanteil der Ehen, die im Laufe der Zeit geschieden werden, wenn das ehedauerspezifische Scheidungsverhalten eines bestimmten Kalenderjahres zukünftig nicht mehr ändern würde.</v>
      </c>
    </row>
    <row r="28" spans="1:42" s="39" customFormat="1" x14ac:dyDescent="0.2">
      <c r="A28" s="40" t="str">
        <f>VLOOKUP("&lt;Legende_2&gt;",Uebersetzungen!$B$3:$E$52,Uebersetzungen!$B$2+1,FALSE)</f>
        <v>(**) Bruch in der Reihe in 2000 wegen einer Gesetzesänderung und ab 2011 wegen der Verwendung einer neuen Datenquelle.</v>
      </c>
    </row>
    <row r="30" spans="1:42" x14ac:dyDescent="0.2">
      <c r="A30" s="1" t="str">
        <f>VLOOKUP("&lt;Quelle_1&gt;",Uebersetzungen!$B$3:$E$52,Uebersetzungen!$B$2+1,FALSE)</f>
        <v>Quelle: BFS (BEVNAT, ESPOP, STATPOP)</v>
      </c>
    </row>
    <row r="31" spans="1:42" x14ac:dyDescent="0.2">
      <c r="A31" s="1" t="str">
        <f>VLOOKUP("&lt;Aktualisierung&gt;",Uebersetzungen!$B$3:$E$52,Uebersetzungen!$B$2+1,FALSE)</f>
        <v>Letztmals aktualisiert am: 25.09.2025</v>
      </c>
    </row>
  </sheetData>
  <sheetProtection sheet="1" objects="1" scenarios="1"/>
  <mergeCells count="5">
    <mergeCell ref="A16:A17"/>
    <mergeCell ref="A22:A23"/>
    <mergeCell ref="A7:D7"/>
    <mergeCell ref="A9:G9"/>
    <mergeCell ref="A10:A11"/>
  </mergeCells>
  <pageMargins left="0.70866141732283472" right="0.70866141732283472" top="0.78740157480314965" bottom="0.78740157480314965" header="0.31496062992125984" footer="0.31496062992125984"/>
  <pageSetup paperSize="9"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228" r:id="rId4" name="Option Button 204">
              <controlPr defaultSize="0" autoFill="0" autoLine="0" autoPict="0">
                <anchor moveWithCells="1">
                  <from>
                    <xdr:col>4</xdr:col>
                    <xdr:colOff>419100</xdr:colOff>
                    <xdr:row>1</xdr:row>
                    <xdr:rowOff>114300</xdr:rowOff>
                  </from>
                  <to>
                    <xdr:col>5</xdr:col>
                    <xdr:colOff>704850</xdr:colOff>
                    <xdr:row>2</xdr:row>
                    <xdr:rowOff>142875</xdr:rowOff>
                  </to>
                </anchor>
              </controlPr>
            </control>
          </mc:Choice>
        </mc:AlternateContent>
        <mc:AlternateContent xmlns:mc="http://schemas.openxmlformats.org/markup-compatibility/2006">
          <mc:Choice Requires="x14">
            <control shapeId="1229" r:id="rId5" name="Option Button 205">
              <controlPr defaultSize="0" autoFill="0" autoLine="0" autoPict="0">
                <anchor moveWithCells="1">
                  <from>
                    <xdr:col>4</xdr:col>
                    <xdr:colOff>419100</xdr:colOff>
                    <xdr:row>2</xdr:row>
                    <xdr:rowOff>104775</xdr:rowOff>
                  </from>
                  <to>
                    <xdr:col>6</xdr:col>
                    <xdr:colOff>304800</xdr:colOff>
                    <xdr:row>3</xdr:row>
                    <xdr:rowOff>114300</xdr:rowOff>
                  </to>
                </anchor>
              </controlPr>
            </control>
          </mc:Choice>
        </mc:AlternateContent>
        <mc:AlternateContent xmlns:mc="http://schemas.openxmlformats.org/markup-compatibility/2006">
          <mc:Choice Requires="x14">
            <control shapeId="1230" r:id="rId6" name="Option Button 206">
              <controlPr defaultSize="0" autoFill="0" autoLine="0" autoPict="0">
                <anchor moveWithCells="1">
                  <from>
                    <xdr:col>4</xdr:col>
                    <xdr:colOff>419100</xdr:colOff>
                    <xdr:row>3</xdr:row>
                    <xdr:rowOff>66675</xdr:rowOff>
                  </from>
                  <to>
                    <xdr:col>5</xdr:col>
                    <xdr:colOff>704850</xdr:colOff>
                    <xdr:row>4</xdr:row>
                    <xdr:rowOff>95250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26"/>
  <sheetViews>
    <sheetView workbookViewId="0">
      <selection activeCell="H24" sqref="H24"/>
    </sheetView>
  </sheetViews>
  <sheetFormatPr baseColWidth="10" defaultColWidth="12.5703125" defaultRowHeight="12.75" x14ac:dyDescent="0.2"/>
  <cols>
    <col min="1" max="1" width="8.5703125" style="18" bestFit="1" customWidth="1"/>
    <col min="2" max="2" width="17.7109375" style="18" bestFit="1" customWidth="1"/>
    <col min="3" max="3" width="46.7109375" style="18" bestFit="1" customWidth="1"/>
    <col min="4" max="4" width="47.5703125" style="18" bestFit="1" customWidth="1"/>
    <col min="5" max="5" width="47" style="18" bestFit="1" customWidth="1"/>
    <col min="6" max="16384" width="12.5703125" style="18"/>
  </cols>
  <sheetData>
    <row r="1" spans="1:6" x14ac:dyDescent="0.2">
      <c r="A1" s="16" t="s">
        <v>2</v>
      </c>
      <c r="B1" s="16" t="s">
        <v>3</v>
      </c>
      <c r="C1" s="16" t="s">
        <v>4</v>
      </c>
      <c r="D1" s="16" t="s">
        <v>5</v>
      </c>
      <c r="E1" s="16" t="s">
        <v>6</v>
      </c>
      <c r="F1" s="17"/>
    </row>
    <row r="2" spans="1:6" x14ac:dyDescent="0.2">
      <c r="A2" s="19" t="s">
        <v>7</v>
      </c>
      <c r="B2" s="20">
        <v>1</v>
      </c>
      <c r="C2" s="17"/>
      <c r="D2" s="17"/>
      <c r="E2" s="17"/>
      <c r="F2" s="17"/>
    </row>
    <row r="3" spans="1:6" x14ac:dyDescent="0.2">
      <c r="A3" s="19"/>
      <c r="B3" s="18" t="s">
        <v>8</v>
      </c>
      <c r="C3" s="21" t="s">
        <v>9</v>
      </c>
      <c r="D3" s="21" t="s">
        <v>10</v>
      </c>
      <c r="E3" s="21" t="s">
        <v>11</v>
      </c>
      <c r="F3" s="17"/>
    </row>
    <row r="4" spans="1:6" ht="12.75" customHeight="1" x14ac:dyDescent="0.2">
      <c r="A4" s="19" t="s">
        <v>12</v>
      </c>
      <c r="B4" s="22" t="s">
        <v>13</v>
      </c>
      <c r="C4" s="23" t="s">
        <v>38</v>
      </c>
      <c r="D4" s="23" t="s">
        <v>39</v>
      </c>
      <c r="E4" s="23" t="s">
        <v>40</v>
      </c>
      <c r="F4" s="17"/>
    </row>
    <row r="5" spans="1:6" x14ac:dyDescent="0.2">
      <c r="A5" s="19"/>
      <c r="B5" s="18" t="s">
        <v>14</v>
      </c>
      <c r="C5" s="24"/>
      <c r="D5" s="24"/>
      <c r="E5" s="24"/>
      <c r="F5" s="17"/>
    </row>
    <row r="6" spans="1:6" x14ac:dyDescent="0.2">
      <c r="A6" s="19"/>
      <c r="B6" s="19"/>
      <c r="C6" s="25"/>
      <c r="D6" s="25"/>
      <c r="E6" s="25"/>
      <c r="F6" s="17"/>
    </row>
    <row r="7" spans="1:6" x14ac:dyDescent="0.2">
      <c r="A7" s="19"/>
      <c r="B7" s="18" t="s">
        <v>31</v>
      </c>
      <c r="C7" s="24" t="s">
        <v>0</v>
      </c>
      <c r="D7" s="24" t="s">
        <v>23</v>
      </c>
      <c r="E7" s="24" t="s">
        <v>24</v>
      </c>
      <c r="F7" s="17"/>
    </row>
    <row r="8" spans="1:6" x14ac:dyDescent="0.2">
      <c r="A8" s="19"/>
      <c r="B8" s="18" t="s">
        <v>37</v>
      </c>
      <c r="C8" s="24" t="s">
        <v>1</v>
      </c>
      <c r="D8" s="24" t="s">
        <v>36</v>
      </c>
      <c r="E8" s="24" t="s">
        <v>35</v>
      </c>
      <c r="F8" s="17"/>
    </row>
    <row r="9" spans="1:6" x14ac:dyDescent="0.2">
      <c r="A9" s="19"/>
      <c r="B9" s="17"/>
      <c r="C9" s="26"/>
      <c r="D9" s="26"/>
      <c r="E9" s="26"/>
      <c r="F9" s="17"/>
    </row>
    <row r="10" spans="1:6" ht="25.5" x14ac:dyDescent="0.2">
      <c r="A10" s="19" t="s">
        <v>12</v>
      </c>
      <c r="B10" s="18" t="s">
        <v>16</v>
      </c>
      <c r="C10" s="24" t="s">
        <v>41</v>
      </c>
      <c r="D10" s="24" t="s">
        <v>48</v>
      </c>
      <c r="E10" s="24" t="s">
        <v>49</v>
      </c>
      <c r="F10" s="17"/>
    </row>
    <row r="11" spans="1:6" x14ac:dyDescent="0.2">
      <c r="A11" s="17"/>
      <c r="B11" s="18" t="s">
        <v>17</v>
      </c>
      <c r="C11" s="24" t="s">
        <v>42</v>
      </c>
      <c r="D11" s="24" t="s">
        <v>46</v>
      </c>
      <c r="E11" s="24" t="s">
        <v>51</v>
      </c>
      <c r="F11" s="17"/>
    </row>
    <row r="12" spans="1:6" x14ac:dyDescent="0.2">
      <c r="A12" s="17"/>
      <c r="B12" s="18" t="s">
        <v>18</v>
      </c>
      <c r="C12" s="24" t="s">
        <v>43</v>
      </c>
      <c r="D12" s="24" t="s">
        <v>47</v>
      </c>
      <c r="E12" s="24" t="s">
        <v>50</v>
      </c>
      <c r="F12" s="17"/>
    </row>
    <row r="13" spans="1:6" x14ac:dyDescent="0.2">
      <c r="A13" s="17"/>
      <c r="B13" s="18" t="s">
        <v>19</v>
      </c>
      <c r="C13" s="24"/>
      <c r="D13" s="24"/>
      <c r="E13" s="24"/>
      <c r="F13" s="17"/>
    </row>
    <row r="14" spans="1:6" x14ac:dyDescent="0.2">
      <c r="A14" s="17"/>
      <c r="B14" s="18" t="s">
        <v>20</v>
      </c>
      <c r="C14" s="24"/>
      <c r="D14" s="24"/>
      <c r="E14" s="24"/>
      <c r="F14" s="17"/>
    </row>
    <row r="15" spans="1:6" x14ac:dyDescent="0.2">
      <c r="A15" s="17"/>
      <c r="B15" s="18" t="s">
        <v>21</v>
      </c>
      <c r="C15" s="24"/>
      <c r="D15" s="24"/>
      <c r="E15" s="24"/>
      <c r="F15" s="17"/>
    </row>
    <row r="16" spans="1:6" x14ac:dyDescent="0.2">
      <c r="A16" s="17"/>
      <c r="B16" s="18" t="s">
        <v>22</v>
      </c>
      <c r="C16" s="24"/>
      <c r="D16" s="24"/>
      <c r="E16" s="24"/>
      <c r="F16" s="17"/>
    </row>
    <row r="17" spans="1:6" x14ac:dyDescent="0.2">
      <c r="A17" s="17"/>
      <c r="B17" s="17"/>
      <c r="C17" s="26"/>
      <c r="D17" s="26"/>
      <c r="E17" s="26"/>
      <c r="F17" s="17"/>
    </row>
    <row r="18" spans="1:6" ht="63.75" x14ac:dyDescent="0.2">
      <c r="A18" s="19"/>
      <c r="B18" s="18" t="s">
        <v>25</v>
      </c>
      <c r="C18" s="24" t="s">
        <v>44</v>
      </c>
      <c r="D18" s="24" t="s">
        <v>53</v>
      </c>
      <c r="E18" s="24" t="s">
        <v>52</v>
      </c>
      <c r="F18" s="17"/>
    </row>
    <row r="19" spans="1:6" ht="38.25" x14ac:dyDescent="0.2">
      <c r="A19" s="17"/>
      <c r="B19" s="18" t="s">
        <v>26</v>
      </c>
      <c r="C19" s="24" t="s">
        <v>45</v>
      </c>
      <c r="D19" s="24" t="s">
        <v>54</v>
      </c>
      <c r="E19" s="27" t="s">
        <v>55</v>
      </c>
      <c r="F19" s="17"/>
    </row>
    <row r="20" spans="1:6" x14ac:dyDescent="0.2">
      <c r="A20" s="17"/>
      <c r="B20" s="18" t="s">
        <v>27</v>
      </c>
      <c r="C20" s="24"/>
      <c r="D20" s="24"/>
      <c r="E20" s="24"/>
      <c r="F20" s="17"/>
    </row>
    <row r="21" spans="1:6" x14ac:dyDescent="0.2">
      <c r="A21" s="17"/>
      <c r="B21" s="18" t="s">
        <v>28</v>
      </c>
      <c r="C21" s="24"/>
      <c r="D21" s="24"/>
      <c r="E21" s="24"/>
      <c r="F21" s="17"/>
    </row>
    <row r="22" spans="1:6" x14ac:dyDescent="0.2">
      <c r="A22" s="17"/>
      <c r="B22" s="17"/>
      <c r="C22" s="26"/>
      <c r="D22" s="26"/>
      <c r="E22" s="26"/>
      <c r="F22" s="17"/>
    </row>
    <row r="23" spans="1:6" x14ac:dyDescent="0.2">
      <c r="A23" s="17" t="s">
        <v>15</v>
      </c>
      <c r="B23" s="18" t="s">
        <v>29</v>
      </c>
      <c r="C23" s="24" t="s">
        <v>32</v>
      </c>
      <c r="D23" s="24" t="s">
        <v>33</v>
      </c>
      <c r="E23" s="24" t="s">
        <v>34</v>
      </c>
      <c r="F23" s="17"/>
    </row>
    <row r="24" spans="1:6" x14ac:dyDescent="0.2">
      <c r="A24" s="17" t="s">
        <v>12</v>
      </c>
      <c r="B24" s="28" t="s">
        <v>30</v>
      </c>
      <c r="C24" s="29" t="s">
        <v>58</v>
      </c>
      <c r="D24" s="29" t="s">
        <v>59</v>
      </c>
      <c r="E24" s="29" t="s">
        <v>60</v>
      </c>
      <c r="F24" s="17"/>
    </row>
    <row r="25" spans="1:6" x14ac:dyDescent="0.2">
      <c r="A25" s="17"/>
      <c r="B25" s="17"/>
      <c r="C25" s="26"/>
      <c r="D25" s="26"/>
      <c r="E25" s="26"/>
      <c r="F25" s="17"/>
    </row>
    <row r="26" spans="1:6" x14ac:dyDescent="0.2">
      <c r="A26" s="19"/>
      <c r="B26" s="20"/>
      <c r="C26" s="26"/>
      <c r="D26" s="26"/>
      <c r="E26" s="26"/>
      <c r="F26" s="17"/>
    </row>
  </sheetData>
  <pageMargins left="0.7" right="0.7" top="0.78740157499999996" bottom="0.78740157499999996"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95A83D2D9087C0499BBDDADFE9564913" ma:contentTypeVersion="6" ma:contentTypeDescription="Ein neues Dokument erstellen." ma:contentTypeScope="" ma:versionID="1f3af7de7f4500b720d1e69b73bf35ac">
  <xsd:schema xmlns:xsd="http://www.w3.org/2001/XMLSchema" xmlns:xs="http://www.w3.org/2001/XMLSchema" xmlns:p="http://schemas.microsoft.com/office/2006/metadata/properties" xmlns:ns1="http://schemas.microsoft.com/sharepoint/v3" xmlns:ns2="9d1f6504-c754-4527-a358-047ce8521f96" targetNamespace="http://schemas.microsoft.com/office/2006/metadata/properties" ma:root="true" ma:fieldsID="c79055d5800c49357077d70b127ffa6c" ns1:_="" ns2:_="">
    <xsd:import namespace="http://schemas.microsoft.com/sharepoint/v3"/>
    <xsd:import namespace="9d1f6504-c754-4527-a358-047ce8521f96"/>
    <xsd:element name="properties">
      <xsd:complexType>
        <xsd:sequence>
          <xsd:element name="documentManagement">
            <xsd:complexType>
              <xsd:all>
                <xsd:element ref="ns1:PublishingStartDate" minOccurs="0"/>
                <xsd:element ref="ns1:PublishingExpirationDate" minOccurs="0"/>
                <xsd:element ref="ns2:Kategorie" minOccurs="0"/>
                <xsd:element ref="ns2:Benutzerdefinierte_x0020_ID" minOccurs="0"/>
                <xsd:element ref="ns2:Titel_DE" minOccurs="0"/>
                <xsd:element ref="ns2:Titel_RM" minOccurs="0"/>
                <xsd:element ref="ns2:Titel_IT"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Geplantes Startdatum" ma:description="" ma:hidden="true" ma:internalName="PublishingStartDate">
      <xsd:simpleType>
        <xsd:restriction base="dms:Unknown"/>
      </xsd:simpleType>
    </xsd:element>
    <xsd:element name="PublishingExpirationDate" ma:index="9" nillable="true" ma:displayName="Geplantes Enddatum" ma:description=""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9d1f6504-c754-4527-a358-047ce8521f96" elementFormDefault="qualified">
    <xsd:import namespace="http://schemas.microsoft.com/office/2006/documentManagement/types"/>
    <xsd:import namespace="http://schemas.microsoft.com/office/infopath/2007/PartnerControls"/>
    <xsd:element name="Kategorie" ma:index="10" nillable="true" ma:displayName="Kategorie" ma:internalName="Kategorie">
      <xsd:simpleType>
        <xsd:restriction base="dms:Text">
          <xsd:maxLength value="255"/>
        </xsd:restriction>
      </xsd:simpleType>
    </xsd:element>
    <xsd:element name="Benutzerdefinierte_x0020_ID" ma:index="11" nillable="true" ma:displayName="Benutzerdefinierte ID" ma:internalName="Benutzerdefinierte_x0020_ID" ma:percentage="FALSE">
      <xsd:simpleType>
        <xsd:restriction base="dms:Number"/>
      </xsd:simpleType>
    </xsd:element>
    <xsd:element name="Titel_DE" ma:index="12" nillable="true" ma:displayName="Titel_DE" ma:internalName="Titel_DE">
      <xsd:simpleType>
        <xsd:restriction base="dms:Text">
          <xsd:maxLength value="255"/>
        </xsd:restriction>
      </xsd:simpleType>
    </xsd:element>
    <xsd:element name="Titel_RM" ma:index="13" nillable="true" ma:displayName="Titel_RM" ma:internalName="Titel_RM">
      <xsd:simpleType>
        <xsd:restriction base="dms:Text">
          <xsd:maxLength value="255"/>
        </xsd:restriction>
      </xsd:simpleType>
    </xsd:element>
    <xsd:element name="Titel_IT" ma:index="14" nillable="true" ma:displayName="Titel_IT" ma:internalName="Titel_IT">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Benutzerdefinierte_x0020_ID xmlns="9d1f6504-c754-4527-a358-047ce8521f96">1017</Benutzerdefinierte_x0020_ID>
    <Titel_RM xmlns="9d1f6504-c754-4527-a358-047ce8521f96">Indicaturs – divorzis</Titel_RM>
    <Titel_DE xmlns="9d1f6504-c754-4527-a358-047ce8521f96">Indikatoren - Scheidungen</Titel_DE>
    <PublishingExpirationDate xmlns="http://schemas.microsoft.com/sharepoint/v3" xsi:nil="true"/>
    <Kategorie xmlns="9d1f6504-c754-4527-a358-047ce8521f96">Bevölkerungsbewegung</Kategorie>
    <PublishingStartDate xmlns="http://schemas.microsoft.com/sharepoint/v3" xsi:nil="true"/>
    <Titel_IT xmlns="9d1f6504-c754-4527-a358-047ce8521f96">Indicatori - divorzi</Titel_IT>
  </documentManagement>
</p:properties>
</file>

<file path=customXml/itemProps1.xml><?xml version="1.0" encoding="utf-8"?>
<ds:datastoreItem xmlns:ds="http://schemas.openxmlformats.org/officeDocument/2006/customXml" ds:itemID="{97A11C8D-B64E-483A-A179-480ABC9848BD}"/>
</file>

<file path=customXml/itemProps2.xml><?xml version="1.0" encoding="utf-8"?>
<ds:datastoreItem xmlns:ds="http://schemas.openxmlformats.org/officeDocument/2006/customXml" ds:itemID="{AAE0BC9B-D3FF-4AFE-80DC-D0560F9F9B64}"/>
</file>

<file path=customXml/itemProps3.xml><?xml version="1.0" encoding="utf-8"?>
<ds:datastoreItem xmlns:ds="http://schemas.openxmlformats.org/officeDocument/2006/customXml" ds:itemID="{20A456EC-AB96-40BA-A6BC-323965B693A2}"/>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vt:i4>
      </vt:variant>
    </vt:vector>
  </HeadingPairs>
  <TitlesOfParts>
    <vt:vector size="2" baseType="lpstr">
      <vt:lpstr>Heiraten und Heiratshäufigkeit</vt:lpstr>
      <vt:lpstr>Uebersetzungen</vt:lpstr>
    </vt:vector>
  </TitlesOfParts>
  <Company>Kantonale Verwaltung Graubünden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Indikatoren Scheidungen</dc:title>
  <dc:creator>Luzius.Stricker@awt.gr.ch</dc:creator>
  <cp:lastModifiedBy>Monstein Urs (AWT GR)</cp:lastModifiedBy>
  <cp:lastPrinted>2010-08-26T14:19:51Z</cp:lastPrinted>
  <dcterms:created xsi:type="dcterms:W3CDTF">2010-08-26T13:30:13Z</dcterms:created>
  <dcterms:modified xsi:type="dcterms:W3CDTF">2025-09-25T10:22:47Z</dcterms:modified>
  <cp:category>BEVNAT;ESPOP;STATPOP</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bfc5642-2d7f-4e68-9674-ab3e35a89b06_Enabled">
    <vt:lpwstr>true</vt:lpwstr>
  </property>
  <property fmtid="{D5CDD505-2E9C-101B-9397-08002B2CF9AE}" pid="3" name="MSIP_Label_fbfc5642-2d7f-4e68-9674-ab3e35a89b06_SetDate">
    <vt:lpwstr>2025-06-19T09:31:27Z</vt:lpwstr>
  </property>
  <property fmtid="{D5CDD505-2E9C-101B-9397-08002B2CF9AE}" pid="4" name="MSIP_Label_fbfc5642-2d7f-4e68-9674-ab3e35a89b06_Method">
    <vt:lpwstr>Standard</vt:lpwstr>
  </property>
  <property fmtid="{D5CDD505-2E9C-101B-9397-08002B2CF9AE}" pid="5" name="MSIP_Label_fbfc5642-2d7f-4e68-9674-ab3e35a89b06_Name">
    <vt:lpwstr>label-2-default</vt:lpwstr>
  </property>
  <property fmtid="{D5CDD505-2E9C-101B-9397-08002B2CF9AE}" pid="6" name="MSIP_Label_fbfc5642-2d7f-4e68-9674-ab3e35a89b06_SiteId">
    <vt:lpwstr>70ee0a01-45f2-4b86-aa78-73100089c50c</vt:lpwstr>
  </property>
  <property fmtid="{D5CDD505-2E9C-101B-9397-08002B2CF9AE}" pid="7" name="MSIP_Label_fbfc5642-2d7f-4e68-9674-ab3e35a89b06_ActionId">
    <vt:lpwstr>61717128-ed4c-4635-a6be-1a73180eb28f</vt:lpwstr>
  </property>
  <property fmtid="{D5CDD505-2E9C-101B-9397-08002B2CF9AE}" pid="8" name="MSIP_Label_fbfc5642-2d7f-4e68-9674-ab3e35a89b06_ContentBits">
    <vt:lpwstr>0</vt:lpwstr>
  </property>
  <property fmtid="{D5CDD505-2E9C-101B-9397-08002B2CF9AE}" pid="9" name="ContentTypeId">
    <vt:lpwstr>0x01010095A83D2D9087C0499BBDDADFE9564913</vt:lpwstr>
  </property>
</Properties>
</file>